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<sst xmlns="http://schemas.openxmlformats.org/spreadsheetml/2006/main" count="427" uniqueCount="129">
  <si>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</si>
  <si>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</si>
  <si>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</si>
  <si>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</si>
  <si>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</si>
  <si>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</si>
  <si>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</si>
  <si>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</si>
  <si>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</si>
  <si>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</si>
  <si>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</si>
  <si>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</si>
  <si>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</si>
  <si>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</si>
  <si>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</si>
  <si>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</si>
  <si>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</si>
  <si>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</si>
  <si>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</si>
  <si>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</si>
  <si>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</si>
  <si>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</si>
  <si>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</si>
  <si>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</si>
  <si>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</si>
  <si>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</si>
  <si>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</si>
  <si>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</si>
  <si>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</si>
  <si>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</si>
  <si>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</si>
  <si>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</si>
  <si>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</si>
  <si>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</si>
  <si>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</si>
  <si>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</si>
  <si>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</si>
  <si>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</si>
  <si>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</si>
  <si>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</si>
  <si>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</si>
  <si>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</si>
  <si>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</si>
  <si>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</si>
  <si>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</si>
  <si>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</si>
  <si>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</si>
  <si>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</si>
  <si>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</si>
  <si>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</si>
  <si>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</si>
  <si>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</si>
  <si>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</si>
  <si>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</si>
  <si>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</si>
  <si>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</si>
  <si>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</si>
  <si>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</si>
  <si>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</si>
  <si>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</si>
  <si>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</si>
  <si>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</si>
  <si>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</si>
  <si>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</si>
  <si>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</si>
  <si>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</si>
  <si>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</si>
  <si>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</si>
  <si>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</si>
  <si>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</si>
  <si>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</si>
  <si>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</si>
  <si>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</si>
  <si>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</si>
  <si>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</si>
  <si>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</si>
  <si>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</si>
  <si>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</si>
  <si>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</si>
  <si>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</si>
  <si>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</si>
  <si>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</si>
  <si>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</si>
  <si>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</si>
  <si>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</si>
  <si>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</si>
  <si>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</si>
  <si>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</si>
  <si>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</si>
  <si>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</si>
  <si>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</si>
  <si>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</si>
  <si>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</si>
  <si>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</si>
  <si>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</si>
  <si>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</si>
  <si>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</si>
  <si>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</si>
  <si>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</si>
  <si>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</si>
  <si>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</si>
  <si>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</si>
  <si>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</si>
  <si>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</si>
  <si>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</si>
  <si>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</si>
  <si>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</si>
  <si>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</si>
  <si>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</si>
  <si>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</si>
  <si>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</si>
  <si>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</si>
  <si>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</si>
  <si>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</si>
  <si>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</si>
  <si>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</si>
  <si>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</si>
  <si>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</si>
  <si>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</si>
  <si>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</si>
  <si>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</si>
  <si>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</si>
  <si>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</si>
  <si>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</si>
  <si>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 xml:space="preserve">станом на 10.12. 2015 р. </t>
  </si>
  <si>
    <r>
      <t xml:space="preserve">станом на 10.12.2015р.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</si>
  <si>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</si>
  <si>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</si>
  <si>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10.12.2015р.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</si>
</sst>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9" fontId="2" fillId="0" borderId="32" xfId="57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8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7" fillId="0" borderId="47" xfId="0" applyNumberFormat="1" applyFont="1" applyBorder="1" applyAlignment="1">
      <alignment horizontal="center"/>
    </xf>
    <xf numFmtId="185" fontId="7" fillId="0" borderId="48" xfId="0" applyNumberFormat="1" applyFont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49644"/>
        <c:crosses val="autoZero"/>
        <c:auto val="0"/>
        <c:lblOffset val="100"/>
        <c:tickLblSkip val="1"/>
        <c:noMultiLvlLbl val="0"/>
      </c:catAx>
      <c:valAx>
        <c:axId val="450496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012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2876509"/>
        <c:axId val="6126534"/>
      </c:lineChart>
      <c:catAx>
        <c:axId val="528765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6534"/>
        <c:crosses val="autoZero"/>
        <c:auto val="0"/>
        <c:lblOffset val="100"/>
        <c:tickLblSkip val="1"/>
        <c:noMultiLvlLbl val="0"/>
      </c:catAx>
      <c:valAx>
        <c:axId val="612653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8765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5138807"/>
        <c:axId val="26487216"/>
      </c:lineChart>
      <c:catAx>
        <c:axId val="551388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7216"/>
        <c:crosses val="autoZero"/>
        <c:auto val="0"/>
        <c:lblOffset val="100"/>
        <c:tickLblSkip val="1"/>
        <c:noMultiLvlLbl val="0"/>
      </c:catAx>
      <c:valAx>
        <c:axId val="2648721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388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5"/>
          <c:w val="0.98225"/>
          <c:h val="0.86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37058353"/>
        <c:axId val="65089722"/>
      </c:lineChart>
      <c:catAx>
        <c:axId val="370583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722"/>
        <c:crosses val="autoZero"/>
        <c:auto val="0"/>
        <c:lblOffset val="100"/>
        <c:tickLblSkip val="1"/>
        <c:noMultiLvlLbl val="0"/>
      </c:catAx>
      <c:valAx>
        <c:axId val="6508972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583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10.12.2015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8936587"/>
        <c:axId val="37776100"/>
      </c:bar3D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7776100"/>
        <c:crosses val="autoZero"/>
        <c:auto val="1"/>
        <c:lblOffset val="100"/>
        <c:tickLblSkip val="1"/>
        <c:noMultiLvlLbl val="0"/>
      </c:catAx>
      <c:valAx>
        <c:axId val="37776100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3658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440581"/>
        <c:axId val="39965230"/>
      </c:barChart>
      <c:cat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65230"/>
        <c:crosses val="autoZero"/>
        <c:auto val="1"/>
        <c:lblOffset val="100"/>
        <c:tickLblSkip val="1"/>
        <c:noMultiLvlLbl val="0"/>
      </c:catAx>
      <c:valAx>
        <c:axId val="39965230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0581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4142751"/>
        <c:axId val="15958168"/>
      </c:bar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8168"/>
        <c:crosses val="autoZero"/>
        <c:auto val="1"/>
        <c:lblOffset val="100"/>
        <c:tickLblSkip val="1"/>
        <c:noMultiLvlLbl val="0"/>
      </c:catAx>
      <c:valAx>
        <c:axId val="1595816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42751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9405785"/>
        <c:axId val="17543202"/>
      </c:bar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3202"/>
        <c:crossesAt val="0"/>
        <c:auto val="1"/>
        <c:lblOffset val="100"/>
        <c:tickLblSkip val="1"/>
        <c:noMultiLvlLbl val="0"/>
      </c:catAx>
      <c:valAx>
        <c:axId val="17543202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5785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42518"/>
        <c:crosses val="autoZero"/>
        <c:auto val="0"/>
        <c:lblOffset val="100"/>
        <c:tickLblSkip val="1"/>
        <c:noMultiLvlLbl val="0"/>
      </c:catAx>
      <c:valAx>
        <c:axId val="2514251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936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78048"/>
        <c:crosses val="autoZero"/>
        <c:auto val="0"/>
        <c:lblOffset val="100"/>
        <c:tickLblSkip val="1"/>
        <c:noMultiLvlLbl val="0"/>
      </c:catAx>
      <c:valAx>
        <c:axId val="2327804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9560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175841"/>
        <c:axId val="6473706"/>
      </c:lineChart>
      <c:catAx>
        <c:axId val="81758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3706"/>
        <c:crosses val="autoZero"/>
        <c:auto val="0"/>
        <c:lblOffset val="100"/>
        <c:tickLblSkip val="1"/>
        <c:noMultiLvlLbl val="0"/>
      </c:catAx>
      <c:valAx>
        <c:axId val="647370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758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8263355"/>
        <c:axId val="54608148"/>
      </c:lineChart>
      <c:catAx>
        <c:axId val="582633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08148"/>
        <c:crosses val="autoZero"/>
        <c:auto val="0"/>
        <c:lblOffset val="100"/>
        <c:tickLblSkip val="1"/>
        <c:noMultiLvlLbl val="0"/>
      </c:catAx>
      <c:valAx>
        <c:axId val="5460814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633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711285"/>
        <c:axId val="61183838"/>
      </c:lineChart>
      <c:catAx>
        <c:axId val="217112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3838"/>
        <c:crosses val="autoZero"/>
        <c:auto val="0"/>
        <c:lblOffset val="100"/>
        <c:tickLblSkip val="1"/>
        <c:noMultiLvlLbl val="0"/>
      </c:catAx>
      <c:valAx>
        <c:axId val="6118383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112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3783631"/>
        <c:axId val="56943816"/>
      </c:lineChart>
      <c:catAx>
        <c:axId val="137836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43816"/>
        <c:crosses val="autoZero"/>
        <c:auto val="0"/>
        <c:lblOffset val="100"/>
        <c:tickLblSkip val="1"/>
        <c:noMultiLvlLbl val="0"/>
      </c:catAx>
      <c:valAx>
        <c:axId val="5694381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836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732297"/>
        <c:axId val="49046354"/>
      </c:lineChart>
      <c:catAx>
        <c:axId val="427322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46354"/>
        <c:crosses val="autoZero"/>
        <c:auto val="0"/>
        <c:lblOffset val="100"/>
        <c:tickLblSkip val="1"/>
        <c:noMultiLvlLbl val="0"/>
      </c:catAx>
      <c:valAx>
        <c:axId val="49046354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32297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8764003"/>
        <c:axId val="13331708"/>
      </c:lineChart>
      <c:catAx>
        <c:axId val="387640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1708"/>
        <c:crosses val="autoZero"/>
        <c:auto val="0"/>
        <c:lblOffset val="100"/>
        <c:tickLblSkip val="1"/>
        <c:noMultiLvlLbl val="0"/>
      </c:catAx>
      <c:valAx>
        <c:axId val="1333170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640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200650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609 655,1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669 362,2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- 14 261,2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грудень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33 043,3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+ 59 707,1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6747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4674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47700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113560004.82000001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51</v>
      </c>
      <c r="O1" s="117"/>
      <c r="P1" s="117"/>
      <c r="Q1" s="117"/>
      <c r="R1" s="117"/>
      <c r="S1" s="118"/>
    </row>
    <row r="2" spans="1:19" ht="16.5" thickBot="1">
      <c r="A2" s="119" t="s">
        <v>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52</v>
      </c>
      <c r="O2" s="123"/>
      <c r="P2" s="123"/>
      <c r="Q2" s="123"/>
      <c r="R2" s="123"/>
      <c r="S2" s="12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7" t="s">
        <v>37</v>
      </c>
      <c r="O27" s="127"/>
      <c r="P27" s="127"/>
      <c r="Q27" s="12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8" t="s">
        <v>31</v>
      </c>
      <c r="O28" s="128"/>
      <c r="P28" s="128"/>
      <c r="Q28" s="12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25">
        <v>42036</v>
      </c>
      <c r="O29" s="129">
        <f>'[1]січень '!$D$142</f>
        <v>132375.63</v>
      </c>
      <c r="P29" s="129"/>
      <c r="Q29" s="12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6"/>
      <c r="O30" s="129"/>
      <c r="P30" s="129"/>
      <c r="Q30" s="12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30" t="s">
        <v>46</v>
      </c>
      <c r="P32" s="13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32" t="s">
        <v>47</v>
      </c>
      <c r="P33" s="13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33" t="s">
        <v>49</v>
      </c>
      <c r="P34" s="13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7" t="s">
        <v>32</v>
      </c>
      <c r="O37" s="127"/>
      <c r="P37" s="127"/>
      <c r="Q37" s="12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6" t="s">
        <v>33</v>
      </c>
      <c r="O38" s="136"/>
      <c r="P38" s="136"/>
      <c r="Q38" s="13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25">
        <v>42036</v>
      </c>
      <c r="O39" s="135">
        <v>0</v>
      </c>
      <c r="P39" s="135"/>
      <c r="Q39" s="13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6"/>
      <c r="O40" s="135"/>
      <c r="P40" s="135"/>
      <c r="Q40" s="13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4" sqref="Q4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112</v>
      </c>
      <c r="Q1" s="117"/>
      <c r="R1" s="117"/>
      <c r="S1" s="117"/>
      <c r="T1" s="117"/>
      <c r="U1" s="118"/>
    </row>
    <row r="2" spans="1:21" ht="16.5" thickBot="1">
      <c r="A2" s="119" t="s">
        <v>113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114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11">
        <v>7494.4</v>
      </c>
      <c r="T5" s="112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11">
        <v>700</v>
      </c>
      <c r="T9" s="112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11">
        <v>880</v>
      </c>
      <c r="T10" s="112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11">
        <v>366.4</v>
      </c>
      <c r="T12" s="112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11">
        <v>133</v>
      </c>
      <c r="T13" s="112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11">
        <v>650</v>
      </c>
      <c r="T14" s="112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11">
        <v>1431</v>
      </c>
      <c r="T15" s="112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11">
        <v>4419.6</v>
      </c>
      <c r="T16" s="112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11">
        <v>0</v>
      </c>
      <c r="T17" s="112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11">
        <v>0</v>
      </c>
      <c r="T18" s="112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11">
        <v>0</v>
      </c>
      <c r="T21" s="112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11">
        <v>0</v>
      </c>
      <c r="T22" s="112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11">
        <v>0</v>
      </c>
      <c r="T23" s="112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11">
        <v>0</v>
      </c>
      <c r="T24" s="112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3">
        <f>SUM(S4:S24)</f>
        <v>16074.4</v>
      </c>
      <c r="T25" s="14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42309</v>
      </c>
      <c r="Q30" s="129">
        <f>'[1]жовтень'!$D$83</f>
        <v>257.30632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42309</v>
      </c>
      <c r="Q40" s="135">
        <v>153220.82662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117</v>
      </c>
      <c r="Q1" s="117"/>
      <c r="R1" s="117"/>
      <c r="S1" s="117"/>
      <c r="T1" s="117"/>
      <c r="U1" s="118"/>
    </row>
    <row r="2" spans="1:21" ht="16.5" thickBot="1">
      <c r="A2" s="119" t="s">
        <v>119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118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11">
        <v>0</v>
      </c>
      <c r="T5" s="112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09">
        <v>0</v>
      </c>
      <c r="T6" s="110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11">
        <v>0</v>
      </c>
      <c r="T9" s="112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11">
        <v>0</v>
      </c>
      <c r="T10" s="112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11">
        <v>0</v>
      </c>
      <c r="T11" s="112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11">
        <v>0</v>
      </c>
      <c r="T16" s="112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11">
        <v>0</v>
      </c>
      <c r="T18" s="112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11">
        <v>0</v>
      </c>
      <c r="T21" s="112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11">
        <v>0</v>
      </c>
      <c r="T22" s="112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11">
        <v>0</v>
      </c>
      <c r="T23" s="112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11">
        <v>130.5</v>
      </c>
      <c r="T24" s="112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43">
        <f>SUM(S4:S24)</f>
        <v>1130.1</v>
      </c>
      <c r="T25" s="144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42339</v>
      </c>
      <c r="Q30" s="129">
        <f>'[1]листопад'!$D$83</f>
        <v>0.24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42339</v>
      </c>
      <c r="Q40" s="135">
        <v>124884.17262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122</v>
      </c>
      <c r="Q1" s="117"/>
      <c r="R1" s="117"/>
      <c r="S1" s="117"/>
      <c r="T1" s="117"/>
      <c r="U1" s="118"/>
    </row>
    <row r="2" spans="1:21" ht="16.5" thickBot="1">
      <c r="A2" s="119" t="s">
        <v>124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125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AVERAGE(L4:L10)</f>
        <v>2683.128571428572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2683.1</v>
      </c>
      <c r="P5" s="104">
        <v>0</v>
      </c>
      <c r="Q5" s="47">
        <v>0</v>
      </c>
      <c r="R5" s="53">
        <v>0</v>
      </c>
      <c r="S5" s="111">
        <v>0</v>
      </c>
      <c r="T5" s="112"/>
      <c r="U5" s="34">
        <f aca="true" t="shared" si="2" ref="U5:U26">P5+Q5+S5+R5+T5</f>
        <v>0</v>
      </c>
    </row>
    <row r="6" spans="1:21" ht="12.75">
      <c r="A6" s="12">
        <v>42341</v>
      </c>
      <c r="B6" s="41">
        <v>1474.6</v>
      </c>
      <c r="C6" s="60">
        <v>12.2</v>
      </c>
      <c r="D6" s="50">
        <v>24.9</v>
      </c>
      <c r="E6" s="41">
        <v>210.6</v>
      </c>
      <c r="F6" s="51">
        <v>252.8</v>
      </c>
      <c r="G6" s="3">
        <v>0</v>
      </c>
      <c r="H6" s="3">
        <v>15.4</v>
      </c>
      <c r="I6" s="3">
        <v>691.5</v>
      </c>
      <c r="J6" s="3">
        <v>5.9</v>
      </c>
      <c r="K6" s="41">
        <f t="shared" si="0"/>
        <v>23.599999999999888</v>
      </c>
      <c r="L6" s="41">
        <v>2711.5</v>
      </c>
      <c r="M6" s="41">
        <v>2800</v>
      </c>
      <c r="N6" s="4">
        <f t="shared" si="1"/>
        <v>0.9683928571428572</v>
      </c>
      <c r="O6" s="2">
        <v>2683.1</v>
      </c>
      <c r="P6" s="105">
        <v>96.3</v>
      </c>
      <c r="Q6" s="50">
        <v>0</v>
      </c>
      <c r="R6" s="106">
        <v>0</v>
      </c>
      <c r="S6" s="109">
        <v>0</v>
      </c>
      <c r="T6" s="110"/>
      <c r="U6" s="34">
        <f t="shared" si="2"/>
        <v>96.3</v>
      </c>
    </row>
    <row r="7" spans="1:21" ht="12.75">
      <c r="A7" s="12">
        <v>42342</v>
      </c>
      <c r="B7" s="41">
        <v>2452.7</v>
      </c>
      <c r="C7" s="60">
        <v>1.96</v>
      </c>
      <c r="D7" s="47">
        <v>2</v>
      </c>
      <c r="E7" s="41">
        <v>144.7</v>
      </c>
      <c r="F7" s="48">
        <v>320.2</v>
      </c>
      <c r="G7" s="3">
        <v>0</v>
      </c>
      <c r="H7" s="3">
        <v>17.8</v>
      </c>
      <c r="I7" s="3">
        <v>0</v>
      </c>
      <c r="J7" s="3">
        <v>14.9</v>
      </c>
      <c r="K7" s="41">
        <f t="shared" si="0"/>
        <v>38.540000000000354</v>
      </c>
      <c r="L7" s="41">
        <v>2992.8</v>
      </c>
      <c r="M7" s="41">
        <v>3000</v>
      </c>
      <c r="N7" s="4">
        <f t="shared" si="1"/>
        <v>0.9976</v>
      </c>
      <c r="O7" s="2">
        <v>2683.1</v>
      </c>
      <c r="P7" s="104">
        <v>0</v>
      </c>
      <c r="Q7" s="47">
        <v>0</v>
      </c>
      <c r="R7" s="53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42345</v>
      </c>
      <c r="B8" s="41">
        <v>4825.5</v>
      </c>
      <c r="C8" s="96">
        <v>11.6</v>
      </c>
      <c r="D8" s="3">
        <v>0.1</v>
      </c>
      <c r="E8" s="3">
        <v>100.3</v>
      </c>
      <c r="F8" s="41">
        <v>302.2</v>
      </c>
      <c r="G8" s="3">
        <v>0.1</v>
      </c>
      <c r="H8" s="3">
        <v>28.1</v>
      </c>
      <c r="I8" s="3">
        <v>0</v>
      </c>
      <c r="J8" s="3">
        <v>20.3</v>
      </c>
      <c r="K8" s="41">
        <f t="shared" si="0"/>
        <v>34.69999999999959</v>
      </c>
      <c r="L8" s="41">
        <v>5322.9</v>
      </c>
      <c r="M8" s="41">
        <v>3200</v>
      </c>
      <c r="N8" s="4">
        <f t="shared" si="1"/>
        <v>1.66340625</v>
      </c>
      <c r="O8" s="2">
        <v>2683.1</v>
      </c>
      <c r="P8" s="104">
        <v>19.3</v>
      </c>
      <c r="Q8" s="47">
        <v>0</v>
      </c>
      <c r="R8" s="53">
        <v>0</v>
      </c>
      <c r="S8" s="111">
        <v>0</v>
      </c>
      <c r="T8" s="112"/>
      <c r="U8" s="34">
        <f t="shared" si="2"/>
        <v>19.3</v>
      </c>
    </row>
    <row r="9" spans="1:21" ht="12.75">
      <c r="A9" s="12">
        <v>42346</v>
      </c>
      <c r="B9" s="41">
        <v>873.9</v>
      </c>
      <c r="C9" s="96">
        <v>4.22</v>
      </c>
      <c r="D9" s="3">
        <v>8.66</v>
      </c>
      <c r="E9" s="3">
        <v>76.27</v>
      </c>
      <c r="F9" s="41">
        <v>352.16</v>
      </c>
      <c r="G9" s="3">
        <v>0.03</v>
      </c>
      <c r="H9" s="3">
        <v>19.82</v>
      </c>
      <c r="I9" s="3">
        <v>0</v>
      </c>
      <c r="J9" s="3">
        <v>50.7</v>
      </c>
      <c r="K9" s="41">
        <f t="shared" si="0"/>
        <v>23.039999999999978</v>
      </c>
      <c r="L9" s="41">
        <v>1408.8</v>
      </c>
      <c r="M9" s="41">
        <v>1600</v>
      </c>
      <c r="N9" s="4">
        <f t="shared" si="1"/>
        <v>0.8805</v>
      </c>
      <c r="O9" s="2">
        <v>2683.1</v>
      </c>
      <c r="P9" s="104">
        <v>0</v>
      </c>
      <c r="Q9" s="47">
        <v>0</v>
      </c>
      <c r="R9" s="52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42347</v>
      </c>
      <c r="B10" s="41">
        <v>301.1</v>
      </c>
      <c r="C10" s="96">
        <v>25.9</v>
      </c>
      <c r="D10" s="3">
        <v>13.4</v>
      </c>
      <c r="E10" s="3">
        <v>136.8</v>
      </c>
      <c r="F10" s="41">
        <v>142.2</v>
      </c>
      <c r="G10" s="3">
        <v>0.5</v>
      </c>
      <c r="H10" s="3">
        <v>30.7</v>
      </c>
      <c r="I10" s="3">
        <v>0</v>
      </c>
      <c r="J10" s="3">
        <v>45.1</v>
      </c>
      <c r="K10" s="41">
        <f t="shared" si="0"/>
        <v>294.0999999999999</v>
      </c>
      <c r="L10" s="41">
        <v>989.8</v>
      </c>
      <c r="M10" s="55">
        <v>1700</v>
      </c>
      <c r="N10" s="4">
        <f t="shared" si="1"/>
        <v>0.5822352941176471</v>
      </c>
      <c r="O10" s="2">
        <v>2683.1</v>
      </c>
      <c r="P10" s="104">
        <v>0</v>
      </c>
      <c r="Q10" s="47">
        <v>0</v>
      </c>
      <c r="R10" s="53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42348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1450</v>
      </c>
      <c r="N11" s="4">
        <f t="shared" si="1"/>
        <v>0</v>
      </c>
      <c r="O11" s="2">
        <v>2683.1</v>
      </c>
      <c r="P11" s="104"/>
      <c r="Q11" s="47"/>
      <c r="R11" s="53"/>
      <c r="S11" s="111"/>
      <c r="T11" s="112"/>
      <c r="U11" s="34">
        <f t="shared" si="2"/>
        <v>0</v>
      </c>
    </row>
    <row r="12" spans="1:21" ht="12.75">
      <c r="A12" s="12">
        <v>42349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1350</v>
      </c>
      <c r="N12" s="4">
        <f t="shared" si="1"/>
        <v>0</v>
      </c>
      <c r="O12" s="2">
        <v>2683.1</v>
      </c>
      <c r="P12" s="104"/>
      <c r="Q12" s="47"/>
      <c r="R12" s="53"/>
      <c r="S12" s="111"/>
      <c r="T12" s="112"/>
      <c r="U12" s="34">
        <f t="shared" si="2"/>
        <v>0</v>
      </c>
    </row>
    <row r="13" spans="1:21" ht="12.75">
      <c r="A13" s="12">
        <v>42352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2500</v>
      </c>
      <c r="N13" s="4">
        <f t="shared" si="1"/>
        <v>0</v>
      </c>
      <c r="O13" s="2">
        <v>2683.1</v>
      </c>
      <c r="P13" s="104"/>
      <c r="Q13" s="47"/>
      <c r="R13" s="53"/>
      <c r="S13" s="111"/>
      <c r="T13" s="112"/>
      <c r="U13" s="34">
        <f t="shared" si="2"/>
        <v>0</v>
      </c>
    </row>
    <row r="14" spans="1:21" ht="12.75">
      <c r="A14" s="12">
        <v>42353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3700</v>
      </c>
      <c r="N14" s="4">
        <f t="shared" si="1"/>
        <v>0</v>
      </c>
      <c r="O14" s="2">
        <v>2683.1</v>
      </c>
      <c r="P14" s="104"/>
      <c r="Q14" s="47"/>
      <c r="R14" s="52"/>
      <c r="S14" s="111"/>
      <c r="T14" s="112"/>
      <c r="U14" s="34">
        <f t="shared" si="2"/>
        <v>0</v>
      </c>
    </row>
    <row r="15" spans="1:21" ht="12.75">
      <c r="A15" s="12">
        <v>42354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2683.1</v>
      </c>
      <c r="P15" s="104"/>
      <c r="Q15" s="47"/>
      <c r="R15" s="52"/>
      <c r="S15" s="111"/>
      <c r="T15" s="112"/>
      <c r="U15" s="34">
        <f t="shared" si="2"/>
        <v>0</v>
      </c>
    </row>
    <row r="16" spans="1:21" ht="12.75">
      <c r="A16" s="12">
        <v>42355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2000</v>
      </c>
      <c r="N16" s="4">
        <f>L16/M16</f>
        <v>0</v>
      </c>
      <c r="O16" s="2">
        <v>2683.1</v>
      </c>
      <c r="P16" s="104"/>
      <c r="Q16" s="47"/>
      <c r="R16" s="52"/>
      <c r="S16" s="111"/>
      <c r="T16" s="112"/>
      <c r="U16" s="34">
        <f t="shared" si="2"/>
        <v>0</v>
      </c>
    </row>
    <row r="17" spans="1:21" ht="12.75">
      <c r="A17" s="12">
        <v>42356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2300</v>
      </c>
      <c r="N17" s="4">
        <f t="shared" si="1"/>
        <v>0</v>
      </c>
      <c r="O17" s="2">
        <v>2683.1</v>
      </c>
      <c r="P17" s="104"/>
      <c r="Q17" s="47"/>
      <c r="R17" s="52"/>
      <c r="S17" s="111"/>
      <c r="T17" s="112"/>
      <c r="U17" s="34">
        <f t="shared" si="2"/>
        <v>0</v>
      </c>
    </row>
    <row r="18" spans="1:21" ht="12.75">
      <c r="A18" s="12">
        <v>42359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2820</v>
      </c>
      <c r="N18" s="4">
        <f t="shared" si="1"/>
        <v>0</v>
      </c>
      <c r="O18" s="2">
        <v>2683.1</v>
      </c>
      <c r="P18" s="104"/>
      <c r="Q18" s="47"/>
      <c r="R18" s="53"/>
      <c r="S18" s="111"/>
      <c r="T18" s="112"/>
      <c r="U18" s="34">
        <f t="shared" si="2"/>
        <v>0</v>
      </c>
    </row>
    <row r="19" spans="1:21" ht="12.75">
      <c r="A19" s="12">
        <v>42360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3100</v>
      </c>
      <c r="N19" s="4">
        <f>L19/M19</f>
        <v>0</v>
      </c>
      <c r="O19" s="2">
        <v>2683.1</v>
      </c>
      <c r="P19" s="104"/>
      <c r="Q19" s="47"/>
      <c r="R19" s="53"/>
      <c r="S19" s="111"/>
      <c r="T19" s="112"/>
      <c r="U19" s="34">
        <f t="shared" si="2"/>
        <v>0</v>
      </c>
    </row>
    <row r="20" spans="1:21" ht="12.75">
      <c r="A20" s="12">
        <v>42361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2100</v>
      </c>
      <c r="N20" s="4">
        <f t="shared" si="1"/>
        <v>0</v>
      </c>
      <c r="O20" s="2">
        <v>2683.1</v>
      </c>
      <c r="P20" s="104"/>
      <c r="Q20" s="47"/>
      <c r="R20" s="53"/>
      <c r="S20" s="111"/>
      <c r="T20" s="112"/>
      <c r="U20" s="34">
        <f t="shared" si="2"/>
        <v>0</v>
      </c>
    </row>
    <row r="21" spans="1:21" ht="12.75">
      <c r="A21" s="12">
        <v>42362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2200</v>
      </c>
      <c r="N21" s="4">
        <f t="shared" si="1"/>
        <v>0</v>
      </c>
      <c r="O21" s="2">
        <v>2683.1</v>
      </c>
      <c r="P21" s="46"/>
      <c r="Q21" s="52"/>
      <c r="R21" s="53"/>
      <c r="S21" s="111"/>
      <c r="T21" s="112"/>
      <c r="U21" s="34">
        <f t="shared" si="2"/>
        <v>0</v>
      </c>
    </row>
    <row r="22" spans="1:21" ht="12.75">
      <c r="A22" s="12">
        <v>42363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1900</v>
      </c>
      <c r="N22" s="4">
        <f t="shared" si="1"/>
        <v>0</v>
      </c>
      <c r="O22" s="2">
        <v>2683.1</v>
      </c>
      <c r="P22" s="46"/>
      <c r="Q22" s="52"/>
      <c r="R22" s="53"/>
      <c r="S22" s="111"/>
      <c r="T22" s="112"/>
      <c r="U22" s="34">
        <f t="shared" si="2"/>
        <v>0</v>
      </c>
    </row>
    <row r="23" spans="1:21" ht="12.75">
      <c r="A23" s="12">
        <v>42366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2683.1</v>
      </c>
      <c r="P23" s="46"/>
      <c r="Q23" s="52"/>
      <c r="R23" s="53"/>
      <c r="S23" s="111"/>
      <c r="T23" s="112"/>
      <c r="U23" s="34">
        <f t="shared" si="2"/>
        <v>0</v>
      </c>
    </row>
    <row r="24" spans="1:21" ht="12.75">
      <c r="A24" s="12">
        <v>42367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5500</v>
      </c>
      <c r="N24" s="4">
        <f t="shared" si="1"/>
        <v>0</v>
      </c>
      <c r="O24" s="2">
        <v>2683.1</v>
      </c>
      <c r="P24" s="46"/>
      <c r="Q24" s="52"/>
      <c r="R24" s="53"/>
      <c r="S24" s="111"/>
      <c r="T24" s="112"/>
      <c r="U24" s="34">
        <f t="shared" si="2"/>
        <v>0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2500</v>
      </c>
      <c r="N25" s="107">
        <f t="shared" si="1"/>
        <v>0</v>
      </c>
      <c r="O25" s="2">
        <v>2683.1</v>
      </c>
      <c r="P25" s="47"/>
      <c r="Q25" s="47"/>
      <c r="R25" s="47"/>
      <c r="S25" s="147"/>
      <c r="T25" s="147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266.8</v>
      </c>
      <c r="N26" s="107">
        <f t="shared" si="1"/>
        <v>0</v>
      </c>
      <c r="O26" s="2">
        <v>2683.1</v>
      </c>
      <c r="P26" s="47"/>
      <c r="Q26" s="47"/>
      <c r="R26" s="47"/>
      <c r="S26" s="147"/>
      <c r="T26" s="147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L27">SUM(B4:B24)</f>
        <v>10938.599999999999</v>
      </c>
      <c r="C27" s="99">
        <f t="shared" si="3"/>
        <v>-455.62</v>
      </c>
      <c r="D27" s="99">
        <f t="shared" si="3"/>
        <v>72.46000000000001</v>
      </c>
      <c r="E27" s="99">
        <f t="shared" si="3"/>
        <v>827.27</v>
      </c>
      <c r="F27" s="99">
        <f t="shared" si="3"/>
        <v>1736.3600000000001</v>
      </c>
      <c r="G27" s="99">
        <f t="shared" si="3"/>
        <v>0.63</v>
      </c>
      <c r="H27" s="99">
        <f t="shared" si="3"/>
        <v>150.36999999999998</v>
      </c>
      <c r="I27" s="100">
        <f>SUM(I4:I24)</f>
        <v>691.5</v>
      </c>
      <c r="J27" s="100">
        <f t="shared" si="3"/>
        <v>141.3</v>
      </c>
      <c r="K27" s="42">
        <f t="shared" si="3"/>
        <v>4679.029999999999</v>
      </c>
      <c r="L27" s="42">
        <f t="shared" si="3"/>
        <v>18781.9</v>
      </c>
      <c r="M27" s="42">
        <f>SUM(M4:M26)</f>
        <v>55286.8</v>
      </c>
      <c r="N27" s="14">
        <f t="shared" si="1"/>
        <v>0.3397176179485881</v>
      </c>
      <c r="O27" s="2"/>
      <c r="P27" s="108">
        <f>SUM(P4:P24)</f>
        <v>115.6</v>
      </c>
      <c r="Q27" s="108">
        <f>SUM(Q4:Q24)</f>
        <v>0</v>
      </c>
      <c r="R27" s="108">
        <f>SUM(R4:R24)</f>
        <v>0</v>
      </c>
      <c r="S27" s="145">
        <f>SUM(S4:S24)</f>
        <v>999.6</v>
      </c>
      <c r="T27" s="146"/>
      <c r="U27" s="108">
        <f>P27+Q27+S27+R27+T27</f>
        <v>1115.2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7" t="s">
        <v>37</v>
      </c>
      <c r="Q30" s="127"/>
      <c r="R30" s="127"/>
      <c r="S30" s="12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8" t="s">
        <v>31</v>
      </c>
      <c r="Q31" s="128"/>
      <c r="R31" s="128"/>
      <c r="S31" s="128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5">
        <v>42348</v>
      </c>
      <c r="Q32" s="129">
        <v>0.02818</v>
      </c>
      <c r="R32" s="129"/>
      <c r="S32" s="129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6"/>
      <c r="Q33" s="129"/>
      <c r="R33" s="129"/>
      <c r="S33" s="129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3" t="s">
        <v>70</v>
      </c>
      <c r="R35" s="134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32" t="s">
        <v>47</v>
      </c>
      <c r="R36" s="132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7" t="s">
        <v>32</v>
      </c>
      <c r="Q40" s="127"/>
      <c r="R40" s="127"/>
      <c r="S40" s="127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6" t="s">
        <v>33</v>
      </c>
      <c r="Q41" s="136"/>
      <c r="R41" s="136"/>
      <c r="S41" s="13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5">
        <v>42348</v>
      </c>
      <c r="Q42" s="135">
        <v>113560.00482</v>
      </c>
      <c r="R42" s="135"/>
      <c r="S42" s="13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6"/>
      <c r="Q43" s="135"/>
      <c r="R43" s="135"/>
      <c r="S43" s="13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7:T27"/>
    <mergeCell ref="P30:S30"/>
    <mergeCell ref="S25:T25"/>
    <mergeCell ref="S26:T26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7" t="s">
        <v>126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8"/>
      <c r="M27" s="158"/>
      <c r="N27" s="158"/>
    </row>
    <row r="28" spans="1:16" ht="78.75" customHeight="1">
      <c r="A28" s="152" t="s">
        <v>36</v>
      </c>
      <c r="B28" s="148" t="s">
        <v>62</v>
      </c>
      <c r="C28" s="148"/>
      <c r="D28" s="154" t="s">
        <v>63</v>
      </c>
      <c r="E28" s="155"/>
      <c r="F28" s="156" t="s">
        <v>64</v>
      </c>
      <c r="G28" s="150"/>
      <c r="H28" s="149"/>
      <c r="I28" s="154"/>
      <c r="J28" s="149"/>
      <c r="K28" s="150"/>
      <c r="L28" s="163" t="s">
        <v>40</v>
      </c>
      <c r="M28" s="164"/>
      <c r="N28" s="165"/>
      <c r="O28" s="159" t="s">
        <v>127</v>
      </c>
      <c r="P28" s="160"/>
    </row>
    <row r="29" spans="1:16" ht="22.5">
      <c r="A29" s="153"/>
      <c r="B29" s="71" t="s">
        <v>123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 t="s">
        <v>25</v>
      </c>
      <c r="N29" s="67" t="s">
        <v>26</v>
      </c>
      <c r="O29" s="150"/>
      <c r="P29" s="154"/>
    </row>
    <row r="30" spans="1:16" ht="23.25" customHeight="1" thickBot="1">
      <c r="A30" s="65">
        <f>грудень!Q42</f>
        <v>113560.00482</v>
      </c>
      <c r="B30" s="72">
        <v>11576</v>
      </c>
      <c r="C30" s="72">
        <v>8328.55</v>
      </c>
      <c r="D30" s="72">
        <v>2500</v>
      </c>
      <c r="E30" s="72">
        <v>619.03</v>
      </c>
      <c r="F30" s="72">
        <v>3000</v>
      </c>
      <c r="G30" s="72">
        <v>2292.73</v>
      </c>
      <c r="H30" s="72"/>
      <c r="I30" s="72"/>
      <c r="J30" s="72"/>
      <c r="K30" s="72"/>
      <c r="L30" s="92">
        <v>17076</v>
      </c>
      <c r="M30" s="73">
        <v>11240.31</v>
      </c>
      <c r="N30" s="74">
        <v>-5835.69</v>
      </c>
      <c r="O30" s="161">
        <f>грудень!Q32</f>
        <v>0.02818</v>
      </c>
      <c r="P30" s="162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8"/>
      <c r="P31" s="148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340162.64</v>
      </c>
      <c r="F47" s="1" t="s">
        <v>24</v>
      </c>
      <c r="G47" s="8"/>
      <c r="H47" s="15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94214.75</v>
      </c>
      <c r="G48" s="8"/>
      <c r="H48" s="15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79500</v>
      </c>
      <c r="C49" s="16">
        <v>98660.28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7500</v>
      </c>
      <c r="C50" s="16">
        <v>6764.99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65083.42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8872.24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2726.4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41055.06999999995</v>
      </c>
      <c r="C54" s="16">
        <v>52877.47999999994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609655.07</v>
      </c>
      <c r="C55" s="11">
        <v>669362.2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128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55</v>
      </c>
      <c r="Q1" s="117"/>
      <c r="R1" s="117"/>
      <c r="S1" s="117"/>
      <c r="T1" s="117"/>
      <c r="U1" s="118"/>
    </row>
    <row r="2" spans="1:21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11">
        <v>0</v>
      </c>
      <c r="T5" s="11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11">
        <v>0</v>
      </c>
      <c r="T10" s="11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11">
        <v>0</v>
      </c>
      <c r="T12" s="11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11">
        <v>0</v>
      </c>
      <c r="T17" s="11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11">
        <v>500.9</v>
      </c>
      <c r="T18" s="11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11">
        <v>0</v>
      </c>
      <c r="T19" s="11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11">
        <v>0</v>
      </c>
      <c r="T20" s="11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11">
        <v>0</v>
      </c>
      <c r="T22" s="11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41">
        <v>20883.79</v>
      </c>
      <c r="T23" s="14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3">
        <f>SUM(S4:S23)</f>
        <v>21384.690000000002</v>
      </c>
      <c r="T24" s="14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42064</v>
      </c>
      <c r="Q29" s="129">
        <f>'[1]лютий'!$D$109</f>
        <v>138305.95627000002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49</v>
      </c>
      <c r="R32" s="13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42064</v>
      </c>
      <c r="Q39" s="135">
        <v>0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69</v>
      </c>
      <c r="Q1" s="117"/>
      <c r="R1" s="117"/>
      <c r="S1" s="117"/>
      <c r="T1" s="117"/>
      <c r="U1" s="118"/>
    </row>
    <row r="2" spans="1:21" ht="16.5" thickBot="1">
      <c r="A2" s="119" t="s">
        <v>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75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11">
        <v>0</v>
      </c>
      <c r="T5" s="11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11">
        <v>0</v>
      </c>
      <c r="T7" s="11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11">
        <v>0</v>
      </c>
      <c r="T10" s="112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11">
        <v>0</v>
      </c>
      <c r="T12" s="112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11">
        <v>0</v>
      </c>
      <c r="T13" s="112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11">
        <v>0</v>
      </c>
      <c r="T14" s="112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11">
        <v>0</v>
      </c>
      <c r="T18" s="112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11">
        <v>0</v>
      </c>
      <c r="T19" s="112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11">
        <v>0</v>
      </c>
      <c r="T21" s="112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11">
        <v>0</v>
      </c>
      <c r="T22" s="112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11">
        <v>0</v>
      </c>
      <c r="T23" s="112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41">
        <v>13804</v>
      </c>
      <c r="T24" s="14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3">
        <f>SUM(S4:S24)</f>
        <v>13804</v>
      </c>
      <c r="T25" s="14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42095</v>
      </c>
      <c r="Q30" s="129">
        <f>'[2]березень'!$D$109</f>
        <v>147433.23977000001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42095</v>
      </c>
      <c r="Q40" s="135">
        <v>0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79</v>
      </c>
      <c r="Q1" s="117"/>
      <c r="R1" s="117"/>
      <c r="S1" s="117"/>
      <c r="T1" s="117"/>
      <c r="U1" s="118"/>
    </row>
    <row r="2" spans="1:21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82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11">
        <v>0</v>
      </c>
      <c r="T5" s="112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11">
        <v>0</v>
      </c>
      <c r="T7" s="112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11">
        <v>0</v>
      </c>
      <c r="T9" s="112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11">
        <v>0</v>
      </c>
      <c r="T11" s="112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11">
        <v>0</v>
      </c>
      <c r="T12" s="112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11">
        <v>0</v>
      </c>
      <c r="T13" s="112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11">
        <v>0</v>
      </c>
      <c r="T17" s="112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11">
        <v>0</v>
      </c>
      <c r="T18" s="112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11">
        <v>0</v>
      </c>
      <c r="T22" s="112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11">
        <v>0</v>
      </c>
      <c r="T23" s="112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41">
        <v>7506813.9</v>
      </c>
      <c r="T24" s="14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3">
        <f>SUM(S4:S24)</f>
        <v>7506813.9</v>
      </c>
      <c r="T25" s="14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42125</v>
      </c>
      <c r="Q30" s="129">
        <f>'[1]квітень'!$D$108</f>
        <v>154856.06924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42125</v>
      </c>
      <c r="Q40" s="135">
        <v>0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85</v>
      </c>
      <c r="Q1" s="117"/>
      <c r="R1" s="117"/>
      <c r="S1" s="117"/>
      <c r="T1" s="117"/>
      <c r="U1" s="118"/>
    </row>
    <row r="2" spans="1:21" ht="16.5" thickBot="1">
      <c r="A2" s="119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88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11">
        <v>0</v>
      </c>
      <c r="T5" s="112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11">
        <v>0</v>
      </c>
      <c r="T7" s="112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11">
        <v>0</v>
      </c>
      <c r="T11" s="112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11">
        <v>0</v>
      </c>
      <c r="T16" s="112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11">
        <v>0</v>
      </c>
      <c r="T17" s="112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11">
        <v>0</v>
      </c>
      <c r="T18" s="112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11">
        <v>0</v>
      </c>
      <c r="T20" s="112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11">
        <v>0</v>
      </c>
      <c r="T21" s="112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3">
        <f>SUM(S4:S21)</f>
        <v>0</v>
      </c>
      <c r="T22" s="14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7" t="s">
        <v>37</v>
      </c>
      <c r="Q25" s="127"/>
      <c r="R25" s="127"/>
      <c r="S25" s="127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8" t="s">
        <v>31</v>
      </c>
      <c r="Q26" s="128"/>
      <c r="R26" s="128"/>
      <c r="S26" s="128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5">
        <v>42156</v>
      </c>
      <c r="Q27" s="129">
        <f>'[1]травень'!$D$83</f>
        <v>153606.78</v>
      </c>
      <c r="R27" s="129"/>
      <c r="S27" s="129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6"/>
      <c r="Q28" s="129"/>
      <c r="R28" s="129"/>
      <c r="S28" s="129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33" t="s">
        <v>70</v>
      </c>
      <c r="R30" s="13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32" t="s">
        <v>47</v>
      </c>
      <c r="R31" s="132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7" t="s">
        <v>32</v>
      </c>
      <c r="Q35" s="127"/>
      <c r="R35" s="127"/>
      <c r="S35" s="127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6" t="s">
        <v>33</v>
      </c>
      <c r="Q36" s="136"/>
      <c r="R36" s="136"/>
      <c r="S36" s="13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5">
        <v>42156</v>
      </c>
      <c r="Q37" s="135">
        <v>0</v>
      </c>
      <c r="R37" s="135"/>
      <c r="S37" s="13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/>
      <c r="Q38" s="135"/>
      <c r="R38" s="135"/>
      <c r="S38" s="13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90</v>
      </c>
      <c r="Q1" s="117"/>
      <c r="R1" s="117"/>
      <c r="S1" s="117"/>
      <c r="T1" s="117"/>
      <c r="U1" s="118"/>
    </row>
    <row r="2" spans="1:21" ht="16.5" thickBot="1">
      <c r="A2" s="119" t="s">
        <v>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93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11">
        <v>0</v>
      </c>
      <c r="T5" s="112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11">
        <v>0</v>
      </c>
      <c r="T7" s="112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11">
        <v>0</v>
      </c>
      <c r="T18" s="112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11">
        <v>0</v>
      </c>
      <c r="T19" s="112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11">
        <v>0</v>
      </c>
      <c r="T22" s="112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11">
        <v>1247.6</v>
      </c>
      <c r="T23" s="112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3">
        <f>SUM(S4:S23)</f>
        <v>3437</v>
      </c>
      <c r="T24" s="14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42186</v>
      </c>
      <c r="Q29" s="129">
        <f>'[1]червень'!$D$83</f>
        <v>152943.93305000002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70</v>
      </c>
      <c r="R32" s="13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42186</v>
      </c>
      <c r="Q39" s="135">
        <v>0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96</v>
      </c>
      <c r="Q1" s="117"/>
      <c r="R1" s="117"/>
      <c r="S1" s="117"/>
      <c r="T1" s="117"/>
      <c r="U1" s="118"/>
    </row>
    <row r="2" spans="1:21" ht="16.5" thickBot="1">
      <c r="A2" s="119" t="s">
        <v>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98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11">
        <v>0</v>
      </c>
      <c r="T5" s="112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11">
        <v>0</v>
      </c>
      <c r="T9" s="112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11">
        <v>0</v>
      </c>
      <c r="T10" s="112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11">
        <v>0</v>
      </c>
      <c r="T15" s="112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11">
        <v>0</v>
      </c>
      <c r="T16" s="112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11">
        <v>0</v>
      </c>
      <c r="T18" s="112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11">
        <v>0</v>
      </c>
      <c r="T20" s="112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11">
        <v>0</v>
      </c>
      <c r="T22" s="112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11">
        <v>0</v>
      </c>
      <c r="T23" s="112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11">
        <v>0</v>
      </c>
      <c r="T24" s="112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11">
        <v>0</v>
      </c>
      <c r="T25" s="112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11">
        <v>18786615.38</v>
      </c>
      <c r="T26" s="112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3">
        <f>SUM(S4:S26)</f>
        <v>18786615.38</v>
      </c>
      <c r="T27" s="14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7" t="s">
        <v>37</v>
      </c>
      <c r="Q30" s="127"/>
      <c r="R30" s="127"/>
      <c r="S30" s="12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8" t="s">
        <v>31</v>
      </c>
      <c r="Q31" s="128"/>
      <c r="R31" s="128"/>
      <c r="S31" s="128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5">
        <v>42217</v>
      </c>
      <c r="Q32" s="129">
        <f>'[1]липень'!$D$83</f>
        <v>24842.96012</v>
      </c>
      <c r="R32" s="129"/>
      <c r="S32" s="129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6"/>
      <c r="Q33" s="129"/>
      <c r="R33" s="129"/>
      <c r="S33" s="129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3" t="s">
        <v>70</v>
      </c>
      <c r="R35" s="134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32" t="s">
        <v>47</v>
      </c>
      <c r="R36" s="132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7" t="s">
        <v>32</v>
      </c>
      <c r="Q40" s="127"/>
      <c r="R40" s="127"/>
      <c r="S40" s="127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6" t="s">
        <v>33</v>
      </c>
      <c r="Q41" s="136"/>
      <c r="R41" s="136"/>
      <c r="S41" s="13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5">
        <v>42217</v>
      </c>
      <c r="Q42" s="135">
        <f>'[3]залишки  (2)'!$K$6</f>
        <v>113560004.82000001</v>
      </c>
      <c r="R42" s="135"/>
      <c r="S42" s="13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6"/>
      <c r="Q43" s="135"/>
      <c r="R43" s="135"/>
      <c r="S43" s="13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101</v>
      </c>
      <c r="Q1" s="117"/>
      <c r="R1" s="117"/>
      <c r="S1" s="117"/>
      <c r="T1" s="117"/>
      <c r="U1" s="118"/>
    </row>
    <row r="2" spans="1:21" ht="16.5" thickBot="1">
      <c r="A2" s="119" t="s">
        <v>102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103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11">
        <v>0</v>
      </c>
      <c r="T5" s="112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11">
        <v>13748.5</v>
      </c>
      <c r="T11" s="112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11">
        <v>0</v>
      </c>
      <c r="T13" s="112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11">
        <v>1</v>
      </c>
      <c r="T17" s="112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11">
        <v>0</v>
      </c>
      <c r="T18" s="112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11">
        <v>0</v>
      </c>
      <c r="T19" s="112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11">
        <v>0</v>
      </c>
      <c r="T22" s="112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11">
        <v>0</v>
      </c>
      <c r="T23" s="112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3">
        <f>SUM(S4:S23)</f>
        <v>13749.5</v>
      </c>
      <c r="T24" s="14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42248</v>
      </c>
      <c r="Q29" s="129">
        <f>'[1]серпень'!$D$83</f>
        <v>2162.07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70</v>
      </c>
      <c r="R32" s="134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42248</v>
      </c>
      <c r="Q39" s="135">
        <v>161932.82662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106</v>
      </c>
      <c r="Q1" s="117"/>
      <c r="R1" s="117"/>
      <c r="S1" s="117"/>
      <c r="T1" s="117"/>
      <c r="U1" s="118"/>
    </row>
    <row r="2" spans="1:21" ht="16.5" thickBot="1">
      <c r="A2" s="119" t="s">
        <v>108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109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11">
        <v>0</v>
      </c>
      <c r="T5" s="112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09">
        <v>0</v>
      </c>
      <c r="T6" s="110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11">
        <v>10000</v>
      </c>
      <c r="T7" s="112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11">
        <v>5000</v>
      </c>
      <c r="T11" s="112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11">
        <v>0</v>
      </c>
      <c r="T14" s="112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11">
        <v>0</v>
      </c>
      <c r="T18" s="112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11">
        <v>0</v>
      </c>
      <c r="T19" s="112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11">
        <v>2324.4</v>
      </c>
      <c r="T20" s="112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11">
        <v>0</v>
      </c>
      <c r="T21" s="112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11">
        <v>0</v>
      </c>
      <c r="T22" s="112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11">
        <v>0</v>
      </c>
      <c r="T23" s="112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11">
        <v>0</v>
      </c>
      <c r="T24" s="112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11">
        <v>0</v>
      </c>
      <c r="T25" s="112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3">
        <f>SUM(S4:S25)</f>
        <v>17324.4</v>
      </c>
      <c r="T26" s="14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7" t="s">
        <v>37</v>
      </c>
      <c r="Q29" s="127"/>
      <c r="R29" s="127"/>
      <c r="S29" s="12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8" t="s">
        <v>31</v>
      </c>
      <c r="Q30" s="128"/>
      <c r="R30" s="128"/>
      <c r="S30" s="12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5">
        <v>42278</v>
      </c>
      <c r="Q31" s="129">
        <f>'[1]вересень'!$D$83</f>
        <v>1507.10082</v>
      </c>
      <c r="R31" s="129"/>
      <c r="S31" s="129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6"/>
      <c r="Q32" s="129"/>
      <c r="R32" s="129"/>
      <c r="S32" s="129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3" t="s">
        <v>70</v>
      </c>
      <c r="R34" s="134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2" t="s">
        <v>47</v>
      </c>
      <c r="R35" s="132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32</v>
      </c>
      <c r="Q39" s="127"/>
      <c r="R39" s="127"/>
      <c r="S39" s="127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6" t="s">
        <v>33</v>
      </c>
      <c r="Q40" s="136"/>
      <c r="R40" s="136"/>
      <c r="S40" s="13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5">
        <v>42278</v>
      </c>
      <c r="Q41" s="135">
        <f>'[3]залишки  (2)'!$K$6/1000</f>
        <v>113560.00482</v>
      </c>
      <c r="R41" s="135"/>
      <c r="S41" s="135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6"/>
      <c r="Q42" s="135"/>
      <c r="R42" s="135"/>
      <c r="S42" s="135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2015-12-04T09:44:59Z</cp:lastPrinted>
  <dcterms:created xsi:type="dcterms:W3CDTF">2006-11-30T08:16:02Z</dcterms:created>
  <dcterms:modified xsi:type="dcterms:W3CDTF">2015-12-10T08:37:17Z</dcterms:modified>
  <cp:category/>
  <cp:version/>
  <cp:contentType/>
  <cp:contentStatus/>
</cp:coreProperties>
</file>